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T:\FEAMPA\PRATICHE\221402 ACQUACOLTURA\Decreto concessione\"/>
    </mc:Choice>
  </mc:AlternateContent>
  <xr:revisionPtr revIDLastSave="0" documentId="13_ncr:1_{EE6DCBF3-5B8B-474C-BE5F-6B9E271AB067}" xr6:coauthVersionLast="36" xr6:coauthVersionMax="47" xr10:uidLastSave="{00000000-0000-0000-0000-000000000000}"/>
  <bookViews>
    <workbookView xWindow="-105" yWindow="-105" windowWidth="23250" windowHeight="12450" xr2:uid="{00000000-000D-0000-FFFF-FFFF00000000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10" i="1" l="1"/>
  <c r="Q16" i="1"/>
  <c r="Q15" i="1"/>
  <c r="Q13" i="1"/>
  <c r="Q11" i="1"/>
  <c r="P8" i="1"/>
  <c r="P17" i="1" s="1"/>
  <c r="P12" i="1"/>
  <c r="P14" i="1"/>
  <c r="O17" i="1"/>
  <c r="O8" i="1"/>
  <c r="O12" i="1"/>
  <c r="Q12" i="1" s="1"/>
  <c r="O13" i="1"/>
  <c r="O14" i="1"/>
  <c r="N8" i="1"/>
  <c r="Q8" i="1" s="1"/>
  <c r="N9" i="1"/>
  <c r="Q9" i="1" s="1"/>
  <c r="N11" i="1"/>
  <c r="N12" i="1"/>
  <c r="N13" i="1"/>
  <c r="N14" i="1"/>
  <c r="Q14" i="1" s="1"/>
  <c r="N15" i="1"/>
  <c r="N16" i="1"/>
  <c r="N7" i="1"/>
  <c r="N17" i="1" s="1"/>
  <c r="Q7" i="1" l="1"/>
  <c r="Q17" i="1" s="1"/>
  <c r="L17" i="1"/>
  <c r="G18" i="1" l="1"/>
  <c r="J17" i="1" l="1"/>
  <c r="I17" i="1"/>
  <c r="M17" i="1" l="1"/>
</calcChain>
</file>

<file path=xl/sharedStrings.xml><?xml version="1.0" encoding="utf-8"?>
<sst xmlns="http://schemas.openxmlformats.org/spreadsheetml/2006/main" count="78" uniqueCount="78">
  <si>
    <t>Beneficiario</t>
  </si>
  <si>
    <t>%</t>
  </si>
  <si>
    <t>Punteggio</t>
  </si>
  <si>
    <t>Spesa
richiesta</t>
  </si>
  <si>
    <t>Codice
pratica</t>
  </si>
  <si>
    <t>Spesa
ammessa</t>
  </si>
  <si>
    <t>n.</t>
  </si>
  <si>
    <t>Contributo concedibile</t>
  </si>
  <si>
    <t>Sede Legale</t>
  </si>
  <si>
    <t>Contributo concesso</t>
  </si>
  <si>
    <t>01174760437</t>
  </si>
  <si>
    <t>ALLEGATO A</t>
  </si>
  <si>
    <t>PN FEAMPA 2021-2027 Codice intervento 221402 - Acquacoltura – DDD 161/APIM del 30/09/2024</t>
  </si>
  <si>
    <t>Marcoop Società Cooperativa</t>
  </si>
  <si>
    <t>Mitilsangiorgio Società Agricola Srl</t>
  </si>
  <si>
    <t>Troticoltura Eredi Cherubini di Biaggi Giuseppe</t>
  </si>
  <si>
    <t>Società Agricola Troticoltura Cherubini Snc</t>
  </si>
  <si>
    <t>Sena Gallica Società Cooperativa</t>
  </si>
  <si>
    <t>Solomar Srl</t>
  </si>
  <si>
    <t>Itticoltura Valpotenza SNC di Sprega Francesco &amp; C. Società agricola</t>
  </si>
  <si>
    <t>VI.L.MAR Società Agricola</t>
  </si>
  <si>
    <t>Civitacozza – Società Cooperativa</t>
  </si>
  <si>
    <t>3/221402/24/MA</t>
  </si>
  <si>
    <t>2/221402/24/MA</t>
  </si>
  <si>
    <t>5/221402/24/MA</t>
  </si>
  <si>
    <t>9/221402/24/MA</t>
  </si>
  <si>
    <t>4/221402/24/MA</t>
  </si>
  <si>
    <t>8/221402/24/MA</t>
  </si>
  <si>
    <t>6/221402/24/MA</t>
  </si>
  <si>
    <t>1/221402/24/MA</t>
  </si>
  <si>
    <t>10/221402/24/MA</t>
  </si>
  <si>
    <t>7/221402/24/MA</t>
  </si>
  <si>
    <t>58.84</t>
  </si>
  <si>
    <t>53.63</t>
  </si>
  <si>
    <t>47.19</t>
  </si>
  <si>
    <t>46.7</t>
  </si>
  <si>
    <t>44.8</t>
  </si>
  <si>
    <t>44.37</t>
  </si>
  <si>
    <t>43.9</t>
  </si>
  <si>
    <t>42.92</t>
  </si>
  <si>
    <t>Via della Darsena SCN - 60019 Senigallia (AN)</t>
  </si>
  <si>
    <t>Via Fratelli Leurini 1 - 47921 Rimini (RN)</t>
  </si>
  <si>
    <t>Via Marcolini 23 - 61121 Pesaro (PU)</t>
  </si>
  <si>
    <t>Viale Bonopera 47/49 - 60019 Senigallia (AN)</t>
  </si>
  <si>
    <t>Frazione Castagna 11 - 62020 Fiuminata (MC)</t>
  </si>
  <si>
    <t>Via Madonna dei Calcinai 2 - 62025 Sefro (MC)</t>
  </si>
  <si>
    <t>Vie E. Toti 2 - 47841 Cattolica (RN)</t>
  </si>
  <si>
    <t>Loc. Valle Castelsantangelo S. Nera - 62039 Visso (MC)</t>
  </si>
  <si>
    <t>Via Cassiopea SNC - 71010 Cagnano Varano (FG)</t>
  </si>
  <si>
    <t>Via Largo Gregorio XIII 13 - 62039 Visso (MC)</t>
  </si>
  <si>
    <t>02097350413</t>
  </si>
  <si>
    <t>04254800719</t>
  </si>
  <si>
    <t>01275780433</t>
  </si>
  <si>
    <t>01271990432</t>
  </si>
  <si>
    <t>01511400424</t>
  </si>
  <si>
    <t>02440080428</t>
  </si>
  <si>
    <t>01238780439</t>
  </si>
  <si>
    <t>04163800404</t>
  </si>
  <si>
    <t>01569480435</t>
  </si>
  <si>
    <t>P.IVA</t>
  </si>
  <si>
    <t>49.28</t>
  </si>
  <si>
    <t>0114328|29/01/2025|APIM</t>
  </si>
  <si>
    <t>0113924|29/01/2025|APIM</t>
  </si>
  <si>
    <t>0120431|30/01/2025|APIM</t>
  </si>
  <si>
    <t>0129144|31/01/2025|APIM</t>
  </si>
  <si>
    <t>0116471|29/01/2025|APIM</t>
  </si>
  <si>
    <t>0126867|31/01/2025|APIM</t>
  </si>
  <si>
    <t>0122104|30/01/2025|APIM</t>
  </si>
  <si>
    <t>0086323|22/01/2025|APIM</t>
  </si>
  <si>
    <t>0131470|31/01/2025|APIM</t>
  </si>
  <si>
    <t>0122344|30/01/2025|APIM</t>
  </si>
  <si>
    <t>Annualità 2025</t>
  </si>
  <si>
    <t>Totale annualità 2025</t>
  </si>
  <si>
    <t>CONTRIBUTO CONCESSO - quote e annualità</t>
  </si>
  <si>
    <t>Quota UE cap. 2160320058</t>
  </si>
  <si>
    <t>Quota Stato cap. 2160320059</t>
  </si>
  <si>
    <t>Quota Regione cap. 2160320060</t>
  </si>
  <si>
    <t>Az. Agricola Troticoltura Erede Rossi Silvio di Rossi Niccola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</si>
</sst>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_-* #,##0.00_-;\-* #,##0.00_-;_-* &quot;-&quot;??_-;_-@_-"/>
    <numFmt numFmtId="165" formatCode="_ &quot;€&quot;* #,##0.00_ ;_ &quot;€&quot;* \-#,##0.00_ ;_ &quot;€&quot;* &quot;-&quot;??_ ;_ @_ "/>
    <numFmt numFmtId="166" formatCode="#,##0.00\ &quot;€&quot;"/>
    <numFmt numFmtId="167" formatCode="&quot;€&quot;\ #,##0.00"/>
    <numFmt numFmtId="168" formatCode="_ &quot;€&quot;* #,##0.000_ ;_ &quot;€&quot;* \-#,##0.000_ ;_ &quot;€&quot;* &quot;-&quot;??_ ;_ @_ 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6"/>
      <color rgb="FF222222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222222"/>
      <name val="Arial"/>
      <family val="2"/>
    </font>
    <font>
      <b/>
      <sz val="10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97">
    <xf numFmtId="0" fontId="0" fillId="0" borderId="0" xfId="0"/>
    <xf numFmtId="4" fontId="3" fillId="0" borderId="0" xfId="1" applyNumberFormat="1" applyFont="1" applyFill="1" applyBorder="1" applyAlignment="1">
      <alignment horizontal="center" vertical="center"/>
    </xf>
    <xf numFmtId="167" fontId="2" fillId="0" borderId="0" xfId="0" applyNumberFormat="1" applyFont="1" applyBorder="1" applyAlignment="1">
      <alignment horizontal="right" vertical="center" wrapText="1"/>
    </xf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1" fontId="3" fillId="0" borderId="1" xfId="0" applyNumberFormat="1" applyFont="1" applyFill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0" fontId="3" fillId="0" borderId="12" xfId="0" applyFont="1" applyFill="1" applyBorder="1" applyAlignment="1">
      <alignment vertical="center"/>
    </xf>
    <xf numFmtId="0" fontId="3" fillId="0" borderId="12" xfId="0" applyFont="1" applyFill="1" applyBorder="1" applyAlignment="1">
      <alignment vertical="center" wrapText="1"/>
    </xf>
    <xf numFmtId="4" fontId="3" fillId="0" borderId="2" xfId="1" applyNumberFormat="1" applyFont="1" applyFill="1" applyBorder="1" applyAlignment="1">
      <alignment horizontal="center" vertical="center"/>
    </xf>
    <xf numFmtId="4" fontId="3" fillId="0" borderId="2" xfId="0" applyNumberFormat="1" applyFont="1" applyFill="1" applyBorder="1" applyAlignment="1">
      <alignment horizontal="center" vertical="center"/>
    </xf>
    <xf numFmtId="4" fontId="3" fillId="0" borderId="2" xfId="0" applyNumberFormat="1" applyFont="1" applyFill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/>
    </xf>
    <xf numFmtId="4" fontId="3" fillId="3" borderId="2" xfId="1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/>
    </xf>
    <xf numFmtId="0" fontId="3" fillId="3" borderId="12" xfId="0" applyFont="1" applyFill="1" applyBorder="1" applyAlignment="1">
      <alignment vertical="center"/>
    </xf>
    <xf numFmtId="1" fontId="3" fillId="3" borderId="1" xfId="0" applyNumberFormat="1" applyFont="1" applyFill="1" applyBorder="1" applyAlignment="1">
      <alignment horizontal="center" vertical="center"/>
    </xf>
    <xf numFmtId="4" fontId="4" fillId="3" borderId="2" xfId="1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/>
    </xf>
    <xf numFmtId="0" fontId="4" fillId="3" borderId="12" xfId="0" applyFont="1" applyFill="1" applyBorder="1" applyAlignment="1">
      <alignment vertical="center"/>
    </xf>
    <xf numFmtId="1" fontId="2" fillId="3" borderId="1" xfId="0" applyNumberFormat="1" applyFont="1" applyFill="1" applyBorder="1" applyAlignment="1">
      <alignment horizontal="center" vertical="center"/>
    </xf>
    <xf numFmtId="4" fontId="3" fillId="3" borderId="2" xfId="0" applyNumberFormat="1" applyFont="1" applyFill="1" applyBorder="1" applyAlignment="1">
      <alignment horizontal="center" vertical="center"/>
    </xf>
    <xf numFmtId="49" fontId="3" fillId="3" borderId="12" xfId="0" applyNumberFormat="1" applyFont="1" applyFill="1" applyBorder="1" applyAlignment="1">
      <alignment vertical="center"/>
    </xf>
    <xf numFmtId="0" fontId="8" fillId="0" borderId="0" xfId="0" applyFont="1"/>
    <xf numFmtId="165" fontId="3" fillId="0" borderId="0" xfId="0" applyNumberFormat="1" applyFont="1"/>
    <xf numFmtId="165" fontId="2" fillId="0" borderId="0" xfId="0" applyNumberFormat="1" applyFont="1" applyBorder="1" applyAlignment="1">
      <alignment horizontal="right" vertical="center" wrapText="1"/>
    </xf>
    <xf numFmtId="165" fontId="3" fillId="0" borderId="0" xfId="0" applyNumberFormat="1" applyFont="1" applyFill="1" applyBorder="1" applyAlignment="1">
      <alignment horizontal="right" vertical="center"/>
    </xf>
    <xf numFmtId="0" fontId="10" fillId="0" borderId="0" xfId="0" applyFont="1"/>
    <xf numFmtId="0" fontId="11" fillId="0" borderId="0" xfId="0" applyFont="1"/>
    <xf numFmtId="0" fontId="4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165" fontId="2" fillId="0" borderId="13" xfId="3" applyNumberFormat="1" applyFont="1" applyBorder="1" applyAlignment="1">
      <alignment horizontal="left" vertical="center" wrapText="1"/>
    </xf>
    <xf numFmtId="165" fontId="2" fillId="3" borderId="19" xfId="3" applyNumberFormat="1" applyFont="1" applyFill="1" applyBorder="1" applyAlignment="1">
      <alignment horizontal="left" vertical="center" wrapText="1"/>
    </xf>
    <xf numFmtId="165" fontId="2" fillId="0" borderId="19" xfId="3" applyNumberFormat="1" applyFont="1" applyBorder="1" applyAlignment="1">
      <alignment horizontal="left" vertical="center" wrapText="1"/>
    </xf>
    <xf numFmtId="165" fontId="6" fillId="0" borderId="20" xfId="3" applyNumberFormat="1" applyFont="1" applyFill="1" applyBorder="1" applyAlignment="1">
      <alignment horizontal="left" vertical="center"/>
    </xf>
    <xf numFmtId="165" fontId="7" fillId="0" borderId="10" xfId="3" applyNumberFormat="1" applyFont="1" applyBorder="1" applyAlignment="1">
      <alignment horizontal="right" vertical="center" wrapText="1"/>
    </xf>
    <xf numFmtId="0" fontId="9" fillId="0" borderId="0" xfId="0" applyFont="1" applyAlignment="1">
      <alignment horizontal="left"/>
    </xf>
    <xf numFmtId="165" fontId="12" fillId="2" borderId="6" xfId="0" applyNumberFormat="1" applyFont="1" applyFill="1" applyBorder="1" applyAlignment="1">
      <alignment horizontal="center" vertical="center" wrapText="1"/>
    </xf>
    <xf numFmtId="165" fontId="12" fillId="2" borderId="24" xfId="0" applyNumberFormat="1" applyFont="1" applyFill="1" applyBorder="1" applyAlignment="1">
      <alignment horizontal="center" vertical="center" wrapText="1"/>
    </xf>
    <xf numFmtId="165" fontId="12" fillId="2" borderId="11" xfId="0" applyNumberFormat="1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vertical="center"/>
    </xf>
    <xf numFmtId="0" fontId="3" fillId="3" borderId="26" xfId="0" applyFont="1" applyFill="1" applyBorder="1" applyAlignment="1">
      <alignment vertical="center"/>
    </xf>
    <xf numFmtId="0" fontId="3" fillId="0" borderId="26" xfId="0" applyFont="1" applyFill="1" applyBorder="1" applyAlignment="1">
      <alignment vertical="center"/>
    </xf>
    <xf numFmtId="0" fontId="4" fillId="3" borderId="26" xfId="0" applyFont="1" applyFill="1" applyBorder="1" applyAlignment="1">
      <alignment vertical="center"/>
    </xf>
    <xf numFmtId="49" fontId="3" fillId="3" borderId="26" xfId="0" applyNumberFormat="1" applyFont="1" applyFill="1" applyBorder="1" applyAlignment="1">
      <alignment vertical="center"/>
    </xf>
    <xf numFmtId="0" fontId="3" fillId="0" borderId="26" xfId="0" applyFont="1" applyFill="1" applyBorder="1" applyAlignment="1">
      <alignment vertical="center" wrapText="1"/>
    </xf>
    <xf numFmtId="166" fontId="7" fillId="0" borderId="10" xfId="0" applyNumberFormat="1" applyFont="1" applyBorder="1" applyAlignment="1">
      <alignment horizontal="right" vertical="center" wrapText="1"/>
    </xf>
    <xf numFmtId="165" fontId="7" fillId="0" borderId="10" xfId="3" applyNumberFormat="1" applyFont="1" applyBorder="1" applyAlignment="1">
      <alignment vertical="center" wrapText="1"/>
    </xf>
    <xf numFmtId="165" fontId="7" fillId="0" borderId="23" xfId="3" applyNumberFormat="1" applyFont="1" applyBorder="1" applyAlignment="1">
      <alignment vertical="center" wrapText="1"/>
    </xf>
    <xf numFmtId="165" fontId="2" fillId="0" borderId="27" xfId="3" applyNumberFormat="1" applyFont="1" applyBorder="1" applyAlignment="1">
      <alignment horizontal="left" vertical="center" wrapText="1"/>
    </xf>
    <xf numFmtId="1" fontId="3" fillId="0" borderId="4" xfId="0" applyNumberFormat="1" applyFont="1" applyFill="1" applyBorder="1" applyAlignment="1">
      <alignment horizontal="center" vertical="center"/>
    </xf>
    <xf numFmtId="165" fontId="2" fillId="0" borderId="28" xfId="3" applyNumberFormat="1" applyFont="1" applyBorder="1" applyAlignment="1">
      <alignment horizontal="left" vertical="center" wrapText="1"/>
    </xf>
    <xf numFmtId="165" fontId="2" fillId="3" borderId="29" xfId="3" applyNumberFormat="1" applyFont="1" applyFill="1" applyBorder="1" applyAlignment="1">
      <alignment horizontal="left" vertical="center" wrapText="1"/>
    </xf>
    <xf numFmtId="165" fontId="2" fillId="3" borderId="30" xfId="3" applyNumberFormat="1" applyFont="1" applyFill="1" applyBorder="1" applyAlignment="1">
      <alignment horizontal="left" vertical="center" wrapText="1"/>
    </xf>
    <xf numFmtId="165" fontId="2" fillId="0" borderId="29" xfId="3" applyNumberFormat="1" applyFont="1" applyBorder="1" applyAlignment="1">
      <alignment horizontal="left" vertical="center" wrapText="1"/>
    </xf>
    <xf numFmtId="165" fontId="2" fillId="0" borderId="30" xfId="3" applyNumberFormat="1" applyFont="1" applyBorder="1" applyAlignment="1">
      <alignment horizontal="left" vertical="center" wrapText="1"/>
    </xf>
    <xf numFmtId="165" fontId="2" fillId="3" borderId="6" xfId="3" applyNumberFormat="1" applyFont="1" applyFill="1" applyBorder="1" applyAlignment="1">
      <alignment horizontal="left" vertical="center" wrapText="1"/>
    </xf>
    <xf numFmtId="165" fontId="2" fillId="3" borderId="7" xfId="3" applyNumberFormat="1" applyFont="1" applyFill="1" applyBorder="1" applyAlignment="1">
      <alignment horizontal="left" vertical="center" wrapText="1"/>
    </xf>
    <xf numFmtId="1" fontId="2" fillId="3" borderId="10" xfId="0" applyNumberFormat="1" applyFont="1" applyFill="1" applyBorder="1" applyAlignment="1">
      <alignment horizontal="center" vertical="center"/>
    </xf>
    <xf numFmtId="165" fontId="2" fillId="3" borderId="8" xfId="3" applyNumberFormat="1" applyFont="1" applyFill="1" applyBorder="1" applyAlignment="1">
      <alignment horizontal="left" vertical="center" wrapText="1"/>
    </xf>
    <xf numFmtId="168" fontId="2" fillId="3" borderId="30" xfId="3" applyNumberFormat="1" applyFont="1" applyFill="1" applyBorder="1" applyAlignment="1">
      <alignment horizontal="left" vertical="center" wrapText="1"/>
    </xf>
    <xf numFmtId="0" fontId="9" fillId="2" borderId="31" xfId="0" applyFont="1" applyFill="1" applyBorder="1" applyAlignment="1">
      <alignment horizontal="center"/>
    </xf>
    <xf numFmtId="0" fontId="9" fillId="2" borderId="32" xfId="0" applyFont="1" applyFill="1" applyBorder="1" applyAlignment="1">
      <alignment horizontal="center"/>
    </xf>
    <xf numFmtId="0" fontId="9" fillId="2" borderId="9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10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166" fontId="6" fillId="2" borderId="4" xfId="0" applyNumberFormat="1" applyFont="1" applyFill="1" applyBorder="1" applyAlignment="1">
      <alignment horizontal="center" vertical="center" wrapText="1"/>
    </xf>
    <xf numFmtId="166" fontId="6" fillId="2" borderId="7" xfId="0" applyNumberFormat="1" applyFont="1" applyFill="1" applyBorder="1" applyAlignment="1">
      <alignment horizontal="center" vertical="center" wrapText="1"/>
    </xf>
    <xf numFmtId="165" fontId="6" fillId="2" borderId="5" xfId="0" applyNumberFormat="1" applyFont="1" applyFill="1" applyBorder="1" applyAlignment="1">
      <alignment horizontal="center" vertical="center" wrapText="1"/>
    </xf>
    <xf numFmtId="165" fontId="6" fillId="2" borderId="8" xfId="0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165" fontId="6" fillId="2" borderId="4" xfId="0" applyNumberFormat="1" applyFont="1" applyFill="1" applyBorder="1" applyAlignment="1">
      <alignment horizontal="center" vertical="center" wrapText="1"/>
    </xf>
    <xf numFmtId="165" fontId="6" fillId="2" borderId="7" xfId="0" applyNumberFormat="1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6" fillId="2" borderId="21" xfId="0" applyFont="1" applyFill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</cellXfs>
  <cellStyles count="4">
    <cellStyle name="Migliaia" xfId="1" builtinId="3"/>
    <cellStyle name="Migliaia 2 2" xfId="2" xr:uid="{00000000-0005-0000-0000-000001000000}"/>
    <cellStyle name="Normale" xfId="0" builtinId="0"/>
    <cellStyle name="Valuta" xfId="3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8"/>
  <sheetViews>
    <sheetView tabSelected="1" zoomScale="90" zoomScaleNormal="90" workbookViewId="0">
      <selection activeCell="F23" sqref="F23"/>
    </sheetView>
  </sheetViews>
  <sheetFormatPr defaultColWidth="8.7109375" defaultRowHeight="12.75" x14ac:dyDescent="0.2"/>
  <cols>
    <col min="1" max="1" width="2.7109375" style="3" customWidth="1"/>
    <col min="2" max="2" width="4.42578125" style="3" customWidth="1"/>
    <col min="3" max="3" width="10.42578125" style="3" customWidth="1"/>
    <col min="4" max="4" width="16.85546875" style="3" customWidth="1"/>
    <col min="5" max="5" width="23.7109375" style="3" customWidth="1"/>
    <col min="6" max="6" width="79.140625" style="3" customWidth="1"/>
    <col min="7" max="7" width="56.5703125" style="3" customWidth="1"/>
    <col min="8" max="8" width="18.42578125" style="3" customWidth="1"/>
    <col min="9" max="9" width="15" style="31" bestFit="1" customWidth="1"/>
    <col min="10" max="10" width="14.7109375" style="31" bestFit="1" customWidth="1"/>
    <col min="11" max="11" width="4.85546875" style="3" customWidth="1"/>
    <col min="12" max="12" width="13.28515625" style="3" bestFit="1" customWidth="1"/>
    <col min="13" max="13" width="14.28515625" style="31" bestFit="1" customWidth="1"/>
    <col min="14" max="15" width="17.28515625" style="36" customWidth="1"/>
    <col min="16" max="16" width="18.85546875" style="36" customWidth="1"/>
    <col min="17" max="17" width="12.7109375" style="36" customWidth="1"/>
    <col min="18" max="16384" width="8.7109375" style="36"/>
  </cols>
  <sheetData>
    <row r="1" spans="1:17" ht="18" customHeight="1" x14ac:dyDescent="0.3">
      <c r="G1" s="30"/>
    </row>
    <row r="2" spans="1:17" ht="15.75" x14ac:dyDescent="0.25">
      <c r="B2" s="76" t="s">
        <v>11</v>
      </c>
      <c r="C2" s="76"/>
      <c r="D2" s="76"/>
      <c r="E2" s="44"/>
      <c r="F2" s="34"/>
      <c r="G2" s="35"/>
    </row>
    <row r="3" spans="1:17" ht="16.5" thickBot="1" x14ac:dyDescent="0.3">
      <c r="B3" s="75" t="s">
        <v>12</v>
      </c>
      <c r="C3" s="75"/>
      <c r="D3" s="75"/>
      <c r="E3" s="75"/>
      <c r="F3" s="75"/>
      <c r="G3" s="75"/>
    </row>
    <row r="4" spans="1:17" ht="18" customHeight="1" thickBot="1" x14ac:dyDescent="0.35">
      <c r="G4" s="30"/>
      <c r="N4" s="69" t="s">
        <v>73</v>
      </c>
      <c r="O4" s="70"/>
      <c r="P4" s="70"/>
      <c r="Q4" s="71"/>
    </row>
    <row r="5" spans="1:17" ht="33.75" customHeight="1" x14ac:dyDescent="0.2">
      <c r="B5" s="77" t="s">
        <v>6</v>
      </c>
      <c r="C5" s="83" t="s">
        <v>2</v>
      </c>
      <c r="D5" s="85" t="s">
        <v>4</v>
      </c>
      <c r="E5" s="95"/>
      <c r="F5" s="87" t="s">
        <v>0</v>
      </c>
      <c r="G5" s="91" t="s">
        <v>8</v>
      </c>
      <c r="H5" s="93" t="s">
        <v>59</v>
      </c>
      <c r="I5" s="83" t="s">
        <v>3</v>
      </c>
      <c r="J5" s="89" t="s">
        <v>5</v>
      </c>
      <c r="K5" s="79" t="s">
        <v>1</v>
      </c>
      <c r="L5" s="85" t="s">
        <v>7</v>
      </c>
      <c r="M5" s="81" t="s">
        <v>9</v>
      </c>
      <c r="N5" s="72" t="s">
        <v>71</v>
      </c>
      <c r="O5" s="73"/>
      <c r="P5" s="73"/>
      <c r="Q5" s="74"/>
    </row>
    <row r="6" spans="1:17" s="37" customFormat="1" ht="40.5" customHeight="1" thickBot="1" x14ac:dyDescent="0.3">
      <c r="A6" s="4"/>
      <c r="B6" s="78"/>
      <c r="C6" s="84"/>
      <c r="D6" s="86"/>
      <c r="E6" s="96"/>
      <c r="F6" s="88"/>
      <c r="G6" s="92"/>
      <c r="H6" s="94"/>
      <c r="I6" s="84"/>
      <c r="J6" s="90"/>
      <c r="K6" s="80"/>
      <c r="L6" s="86"/>
      <c r="M6" s="82"/>
      <c r="N6" s="45" t="s">
        <v>74</v>
      </c>
      <c r="O6" s="46" t="s">
        <v>75</v>
      </c>
      <c r="P6" s="46" t="s">
        <v>76</v>
      </c>
      <c r="Q6" s="47" t="s">
        <v>72</v>
      </c>
    </row>
    <row r="7" spans="1:17" s="37" customFormat="1" ht="18" customHeight="1" x14ac:dyDescent="0.25">
      <c r="A7" s="6"/>
      <c r="B7" s="17">
        <v>1</v>
      </c>
      <c r="C7" s="14" t="s">
        <v>32</v>
      </c>
      <c r="D7" s="9" t="s">
        <v>22</v>
      </c>
      <c r="E7" s="12" t="s">
        <v>61</v>
      </c>
      <c r="F7" s="12" t="s">
        <v>15</v>
      </c>
      <c r="G7" s="12" t="s">
        <v>49</v>
      </c>
      <c r="H7" s="48" t="s">
        <v>52</v>
      </c>
      <c r="I7" s="57">
        <v>541074.01</v>
      </c>
      <c r="J7" s="39">
        <v>531512.56999999995</v>
      </c>
      <c r="K7" s="58">
        <v>60</v>
      </c>
      <c r="L7" s="39">
        <v>318907.53999999998</v>
      </c>
      <c r="M7" s="59">
        <v>318907.53999999998</v>
      </c>
      <c r="N7" s="59">
        <f>M7/2</f>
        <v>159453.76999999999</v>
      </c>
      <c r="O7" s="59">
        <v>111617.64</v>
      </c>
      <c r="P7" s="59">
        <v>47836.13</v>
      </c>
      <c r="Q7" s="39">
        <f t="shared" ref="Q7:Q16" si="0">SUM(N7:P7)</f>
        <v>318907.53999999998</v>
      </c>
    </row>
    <row r="8" spans="1:17" s="37" customFormat="1" ht="18" customHeight="1" x14ac:dyDescent="0.25">
      <c r="A8" s="6"/>
      <c r="B8" s="19">
        <v>2</v>
      </c>
      <c r="C8" s="20" t="s">
        <v>33</v>
      </c>
      <c r="D8" s="21" t="s">
        <v>23</v>
      </c>
      <c r="E8" s="22" t="s">
        <v>62</v>
      </c>
      <c r="F8" s="22" t="s">
        <v>14</v>
      </c>
      <c r="G8" s="22" t="s">
        <v>48</v>
      </c>
      <c r="H8" s="49" t="s">
        <v>51</v>
      </c>
      <c r="I8" s="60">
        <v>1570099</v>
      </c>
      <c r="J8" s="40">
        <v>1000000</v>
      </c>
      <c r="K8" s="23">
        <v>60</v>
      </c>
      <c r="L8" s="40">
        <v>600000</v>
      </c>
      <c r="M8" s="61">
        <v>600000</v>
      </c>
      <c r="N8" s="61">
        <f t="shared" ref="N8:N16" si="1">M8/2</f>
        <v>300000</v>
      </c>
      <c r="O8" s="61">
        <f t="shared" ref="O8:O14" si="2">M8*0.35</f>
        <v>210000</v>
      </c>
      <c r="P8" s="61">
        <f t="shared" ref="P8:P14" si="3">M8*0.15</f>
        <v>90000</v>
      </c>
      <c r="Q8" s="40">
        <f t="shared" si="0"/>
        <v>600000</v>
      </c>
    </row>
    <row r="9" spans="1:17" s="38" customFormat="1" ht="28.5" customHeight="1" x14ac:dyDescent="0.25">
      <c r="A9" s="7"/>
      <c r="B9" s="18">
        <v>3</v>
      </c>
      <c r="C9" s="14" t="s">
        <v>60</v>
      </c>
      <c r="D9" s="9" t="s">
        <v>24</v>
      </c>
      <c r="E9" s="12" t="s">
        <v>63</v>
      </c>
      <c r="F9" s="12" t="s">
        <v>16</v>
      </c>
      <c r="G9" s="12" t="s">
        <v>47</v>
      </c>
      <c r="H9" s="50" t="s">
        <v>10</v>
      </c>
      <c r="I9" s="62">
        <v>359167.35</v>
      </c>
      <c r="J9" s="41">
        <v>313779.03000000003</v>
      </c>
      <c r="K9" s="11">
        <v>60</v>
      </c>
      <c r="L9" s="41">
        <v>188267.42</v>
      </c>
      <c r="M9" s="63">
        <v>188267.42</v>
      </c>
      <c r="N9" s="63">
        <f t="shared" si="1"/>
        <v>94133.71</v>
      </c>
      <c r="O9" s="63">
        <v>65893.600000000006</v>
      </c>
      <c r="P9" s="63">
        <v>28240.11</v>
      </c>
      <c r="Q9" s="41">
        <f t="shared" si="0"/>
        <v>188267.41999999998</v>
      </c>
    </row>
    <row r="10" spans="1:17" s="37" customFormat="1" ht="18" customHeight="1" x14ac:dyDescent="0.25">
      <c r="A10" s="4"/>
      <c r="B10" s="19">
        <v>4</v>
      </c>
      <c r="C10" s="24" t="s">
        <v>34</v>
      </c>
      <c r="D10" s="25" t="s">
        <v>25</v>
      </c>
      <c r="E10" s="26" t="s">
        <v>64</v>
      </c>
      <c r="F10" s="26" t="s">
        <v>20</v>
      </c>
      <c r="G10" s="26" t="s">
        <v>46</v>
      </c>
      <c r="H10" s="51" t="s">
        <v>57</v>
      </c>
      <c r="I10" s="60">
        <v>128144.62</v>
      </c>
      <c r="J10" s="40">
        <v>128044.62</v>
      </c>
      <c r="K10" s="27">
        <v>60</v>
      </c>
      <c r="L10" s="40">
        <v>76826.77</v>
      </c>
      <c r="M10" s="61">
        <v>76826.77</v>
      </c>
      <c r="N10" s="68">
        <v>38413.379999999997</v>
      </c>
      <c r="O10" s="68">
        <v>26889.37</v>
      </c>
      <c r="P10" s="68">
        <v>11524.02</v>
      </c>
      <c r="Q10" s="40">
        <f t="shared" si="0"/>
        <v>76826.77</v>
      </c>
    </row>
    <row r="11" spans="1:17" s="37" customFormat="1" ht="18" customHeight="1" x14ac:dyDescent="0.25">
      <c r="A11" s="4"/>
      <c r="B11" s="18">
        <v>5</v>
      </c>
      <c r="C11" s="14" t="s">
        <v>35</v>
      </c>
      <c r="D11" s="9" t="s">
        <v>26</v>
      </c>
      <c r="E11" s="12" t="s">
        <v>65</v>
      </c>
      <c r="F11" s="12" t="s">
        <v>77</v>
      </c>
      <c r="G11" s="12" t="s">
        <v>45</v>
      </c>
      <c r="H11" s="50" t="s">
        <v>53</v>
      </c>
      <c r="I11" s="62">
        <v>459122.5</v>
      </c>
      <c r="J11" s="41">
        <v>458930.5</v>
      </c>
      <c r="K11" s="11">
        <v>60</v>
      </c>
      <c r="L11" s="41">
        <v>275358.3</v>
      </c>
      <c r="M11" s="63">
        <v>275358.3</v>
      </c>
      <c r="N11" s="63">
        <f t="shared" si="1"/>
        <v>137679.15</v>
      </c>
      <c r="O11" s="63">
        <v>96375.41</v>
      </c>
      <c r="P11" s="63">
        <v>41303.74</v>
      </c>
      <c r="Q11" s="41">
        <f t="shared" si="0"/>
        <v>275358.3</v>
      </c>
    </row>
    <row r="12" spans="1:17" s="37" customFormat="1" ht="18" customHeight="1" x14ac:dyDescent="0.25">
      <c r="A12" s="4"/>
      <c r="B12" s="19">
        <v>6</v>
      </c>
      <c r="C12" s="28" t="s">
        <v>36</v>
      </c>
      <c r="D12" s="21" t="s">
        <v>27</v>
      </c>
      <c r="E12" s="22" t="s">
        <v>66</v>
      </c>
      <c r="F12" s="22" t="s">
        <v>19</v>
      </c>
      <c r="G12" s="22" t="s">
        <v>44</v>
      </c>
      <c r="H12" s="49" t="s">
        <v>56</v>
      </c>
      <c r="I12" s="60">
        <v>100968</v>
      </c>
      <c r="J12" s="40">
        <v>100968</v>
      </c>
      <c r="K12" s="27">
        <v>60</v>
      </c>
      <c r="L12" s="40">
        <v>60580.800000000003</v>
      </c>
      <c r="M12" s="61">
        <v>60580.800000000003</v>
      </c>
      <c r="N12" s="61">
        <f t="shared" si="1"/>
        <v>30290.400000000001</v>
      </c>
      <c r="O12" s="61">
        <f t="shared" si="2"/>
        <v>21203.279999999999</v>
      </c>
      <c r="P12" s="61">
        <f t="shared" si="3"/>
        <v>9087.1200000000008</v>
      </c>
      <c r="Q12" s="40">
        <f t="shared" si="0"/>
        <v>60580.800000000003</v>
      </c>
    </row>
    <row r="13" spans="1:17" s="37" customFormat="1" ht="18" customHeight="1" x14ac:dyDescent="0.25">
      <c r="A13" s="4"/>
      <c r="B13" s="18">
        <v>7</v>
      </c>
      <c r="C13" s="15" t="s">
        <v>37</v>
      </c>
      <c r="D13" s="9" t="s">
        <v>28</v>
      </c>
      <c r="E13" s="12" t="s">
        <v>67</v>
      </c>
      <c r="F13" s="12" t="s">
        <v>17</v>
      </c>
      <c r="G13" s="12" t="s">
        <v>43</v>
      </c>
      <c r="H13" s="50" t="s">
        <v>54</v>
      </c>
      <c r="I13" s="62">
        <v>72815.97</v>
      </c>
      <c r="J13" s="41">
        <v>72600.97</v>
      </c>
      <c r="K13" s="10">
        <v>60</v>
      </c>
      <c r="L13" s="41">
        <v>43560.58</v>
      </c>
      <c r="M13" s="63">
        <v>43560.58</v>
      </c>
      <c r="N13" s="63">
        <f t="shared" si="1"/>
        <v>21780.29</v>
      </c>
      <c r="O13" s="63">
        <f t="shared" si="2"/>
        <v>15246.203</v>
      </c>
      <c r="P13" s="63">
        <v>6534.09</v>
      </c>
      <c r="Q13" s="41">
        <f t="shared" si="0"/>
        <v>43560.582999999999</v>
      </c>
    </row>
    <row r="14" spans="1:17" s="37" customFormat="1" ht="18" customHeight="1" x14ac:dyDescent="0.25">
      <c r="A14" s="4"/>
      <c r="B14" s="19">
        <v>8</v>
      </c>
      <c r="C14" s="28" t="s">
        <v>38</v>
      </c>
      <c r="D14" s="21" t="s">
        <v>29</v>
      </c>
      <c r="E14" s="22" t="s">
        <v>68</v>
      </c>
      <c r="F14" s="29" t="s">
        <v>13</v>
      </c>
      <c r="G14" s="29" t="s">
        <v>42</v>
      </c>
      <c r="H14" s="52" t="s">
        <v>50</v>
      </c>
      <c r="I14" s="60">
        <v>21768</v>
      </c>
      <c r="J14" s="40">
        <v>21568</v>
      </c>
      <c r="K14" s="23">
        <v>60</v>
      </c>
      <c r="L14" s="40">
        <v>12940.8</v>
      </c>
      <c r="M14" s="61">
        <v>12940.8</v>
      </c>
      <c r="N14" s="61">
        <f t="shared" si="1"/>
        <v>6470.4</v>
      </c>
      <c r="O14" s="61">
        <f t="shared" si="2"/>
        <v>4529.28</v>
      </c>
      <c r="P14" s="61">
        <f t="shared" si="3"/>
        <v>1941.12</v>
      </c>
      <c r="Q14" s="40">
        <f t="shared" si="0"/>
        <v>12940.8</v>
      </c>
    </row>
    <row r="15" spans="1:17" s="37" customFormat="1" ht="18" customHeight="1" x14ac:dyDescent="0.25">
      <c r="A15" s="4"/>
      <c r="B15" s="18">
        <v>9</v>
      </c>
      <c r="C15" s="16" t="s">
        <v>39</v>
      </c>
      <c r="D15" s="9" t="s">
        <v>30</v>
      </c>
      <c r="E15" s="12" t="s">
        <v>69</v>
      </c>
      <c r="F15" s="13" t="s">
        <v>21</v>
      </c>
      <c r="G15" s="13" t="s">
        <v>41</v>
      </c>
      <c r="H15" s="53" t="s">
        <v>58</v>
      </c>
      <c r="I15" s="62">
        <v>850182.77</v>
      </c>
      <c r="J15" s="41">
        <v>840282.77</v>
      </c>
      <c r="K15" s="10">
        <v>60</v>
      </c>
      <c r="L15" s="41">
        <v>504169.66</v>
      </c>
      <c r="M15" s="63">
        <v>504169.66</v>
      </c>
      <c r="N15" s="63">
        <f t="shared" si="1"/>
        <v>252084.83</v>
      </c>
      <c r="O15" s="63">
        <v>176459.38</v>
      </c>
      <c r="P15" s="63">
        <v>75625.45</v>
      </c>
      <c r="Q15" s="41">
        <f t="shared" si="0"/>
        <v>504169.66</v>
      </c>
    </row>
    <row r="16" spans="1:17" s="37" customFormat="1" ht="18" customHeight="1" thickBot="1" x14ac:dyDescent="0.3">
      <c r="A16" s="4"/>
      <c r="B16" s="19">
        <v>10</v>
      </c>
      <c r="C16" s="24">
        <v>40.950000000000003</v>
      </c>
      <c r="D16" s="25" t="s">
        <v>31</v>
      </c>
      <c r="E16" s="26" t="s">
        <v>70</v>
      </c>
      <c r="F16" s="26" t="s">
        <v>18</v>
      </c>
      <c r="G16" s="26" t="s">
        <v>40</v>
      </c>
      <c r="H16" s="51" t="s">
        <v>55</v>
      </c>
      <c r="I16" s="64">
        <v>265584.73</v>
      </c>
      <c r="J16" s="65">
        <v>262192.43</v>
      </c>
      <c r="K16" s="66">
        <v>60</v>
      </c>
      <c r="L16" s="65">
        <v>157315.46</v>
      </c>
      <c r="M16" s="67">
        <v>157315.46</v>
      </c>
      <c r="N16" s="67">
        <f t="shared" si="1"/>
        <v>78657.73</v>
      </c>
      <c r="O16" s="67">
        <v>55060.41</v>
      </c>
      <c r="P16" s="67">
        <v>23597.32</v>
      </c>
      <c r="Q16" s="65">
        <f t="shared" si="0"/>
        <v>157315.46000000002</v>
      </c>
    </row>
    <row r="17" spans="1:17" s="37" customFormat="1" ht="18" customHeight="1" thickBot="1" x14ac:dyDescent="0.3">
      <c r="A17" s="4"/>
      <c r="B17" s="5"/>
      <c r="C17" s="1"/>
      <c r="D17" s="8"/>
      <c r="E17" s="8"/>
      <c r="F17" s="8"/>
      <c r="G17" s="8"/>
      <c r="H17" s="8"/>
      <c r="I17" s="42">
        <f>SUM(I7:I16)</f>
        <v>4368926.95</v>
      </c>
      <c r="J17" s="43">
        <f>SUM(J7:J16)</f>
        <v>3729878.89</v>
      </c>
      <c r="K17" s="54"/>
      <c r="L17" s="55">
        <f t="shared" ref="L17:Q17" si="4">SUM(L7:L16)</f>
        <v>2237927.33</v>
      </c>
      <c r="M17" s="56">
        <f t="shared" si="4"/>
        <v>2237927.33</v>
      </c>
      <c r="N17" s="56">
        <f t="shared" si="4"/>
        <v>1118963.6600000001</v>
      </c>
      <c r="O17" s="56">
        <f t="shared" si="4"/>
        <v>783274.57300000009</v>
      </c>
      <c r="P17" s="56">
        <f t="shared" si="4"/>
        <v>335689.1</v>
      </c>
      <c r="Q17" s="56">
        <f t="shared" si="4"/>
        <v>2237927.3330000001</v>
      </c>
    </row>
    <row r="18" spans="1:17" s="37" customFormat="1" ht="18" customHeight="1" x14ac:dyDescent="0.3">
      <c r="A18" s="4"/>
      <c r="B18" s="5"/>
      <c r="C18" s="1"/>
      <c r="D18" s="8"/>
      <c r="E18" s="8"/>
      <c r="F18" s="8"/>
      <c r="G18" s="30" t="str">
        <f>UPPER(A5)</f>
        <v/>
      </c>
      <c r="H18" s="8"/>
      <c r="I18" s="33"/>
      <c r="J18" s="32"/>
      <c r="K18" s="2"/>
      <c r="L18" s="3"/>
      <c r="M18" s="31"/>
    </row>
  </sheetData>
  <mergeCells count="16">
    <mergeCell ref="N4:Q4"/>
    <mergeCell ref="N5:Q5"/>
    <mergeCell ref="B3:G3"/>
    <mergeCell ref="B2:D2"/>
    <mergeCell ref="B5:B6"/>
    <mergeCell ref="K5:K6"/>
    <mergeCell ref="M5:M6"/>
    <mergeCell ref="C5:C6"/>
    <mergeCell ref="L5:L6"/>
    <mergeCell ref="F5:F6"/>
    <mergeCell ref="D5:D6"/>
    <mergeCell ref="I5:I6"/>
    <mergeCell ref="J5:J6"/>
    <mergeCell ref="G5:G6"/>
    <mergeCell ref="H5:H6"/>
    <mergeCell ref="E5:E6"/>
  </mergeCells>
  <pageMargins left="0.11811023622047245" right="0.11811023622047245" top="0.55118110236220474" bottom="0.55118110236220474" header="0.19685039370078741" footer="0.19685039370078741"/>
  <pageSetup paperSize="9" orientation="landscape" r:id="rId1"/>
  <headerFooter>
    <oddHeader>&amp;CSituazione Misura 5.69 al &amp;D</oddHeader>
  </headerFooter>
  <ignoredErrors>
    <ignoredError sqref="Q1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Guido Mauro</dc:creator>
  <cp:lastModifiedBy>Alessio Petrocchi</cp:lastModifiedBy>
  <cp:lastPrinted>2019-07-31T10:38:37Z</cp:lastPrinted>
  <dcterms:created xsi:type="dcterms:W3CDTF">2016-12-07T12:57:04Z</dcterms:created>
  <dcterms:modified xsi:type="dcterms:W3CDTF">2025-07-02T08:24:37Z</dcterms:modified>
</cp:coreProperties>
</file>